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ectron\Obshiy\раскрытие информации\"/>
    </mc:Choice>
  </mc:AlternateContent>
  <bookViews>
    <workbookView xWindow="0" yWindow="0" windowWidth="28800" windowHeight="12330" activeTab="1"/>
  </bookViews>
  <sheets>
    <sheet name="стр.1(2021-2023)" sheetId="2" r:id="rId1"/>
    <sheet name="стр.1 (2022-2024)" sheetId="3" r:id="rId2"/>
  </sheets>
  <calcPr calcId="191029"/>
</workbook>
</file>

<file path=xl/calcChain.xml><?xml version="1.0" encoding="utf-8"?>
<calcChain xmlns="http://schemas.openxmlformats.org/spreadsheetml/2006/main">
  <c r="J24" i="3" l="1"/>
  <c r="P15" i="3"/>
  <c r="J15" i="3"/>
  <c r="H26" i="3" l="1"/>
  <c r="G26" i="3"/>
  <c r="F26" i="3"/>
  <c r="E26" i="3"/>
  <c r="M24" i="3"/>
  <c r="L24" i="3"/>
  <c r="K24" i="3"/>
  <c r="D24" i="3"/>
  <c r="I24" i="3" s="1"/>
  <c r="M23" i="3"/>
  <c r="D23" i="3"/>
  <c r="I23" i="3" s="1"/>
  <c r="H17" i="3"/>
  <c r="G17" i="3"/>
  <c r="F17" i="3"/>
  <c r="E17" i="3"/>
  <c r="M15" i="3"/>
  <c r="L15" i="3"/>
  <c r="K15" i="3"/>
  <c r="D15" i="3"/>
  <c r="I15" i="3" s="1"/>
  <c r="M14" i="3"/>
  <c r="D14" i="3"/>
  <c r="I14" i="3" s="1"/>
  <c r="E17" i="2"/>
  <c r="F17" i="2"/>
  <c r="G17" i="2"/>
  <c r="K15" i="2"/>
  <c r="J15" i="2"/>
  <c r="D26" i="3" l="1"/>
  <c r="S23" i="3" s="1"/>
  <c r="O23" i="3" s="1"/>
  <c r="D17" i="3"/>
  <c r="G26" i="2"/>
  <c r="K24" i="2"/>
  <c r="J24" i="2"/>
  <c r="L24" i="2"/>
  <c r="F26" i="2"/>
  <c r="D23" i="2"/>
  <c r="I23" i="2" s="1"/>
  <c r="M15" i="2"/>
  <c r="L15" i="2"/>
  <c r="H17" i="2"/>
  <c r="D15" i="2"/>
  <c r="I15" i="2" s="1"/>
  <c r="M14" i="2"/>
  <c r="D14" i="2"/>
  <c r="I14" i="2" s="1"/>
  <c r="Q24" i="3" l="1"/>
  <c r="R24" i="3"/>
  <c r="S24" i="3"/>
  <c r="P24" i="3"/>
  <c r="S14" i="3"/>
  <c r="O14" i="3" s="1"/>
  <c r="S15" i="3"/>
  <c r="Q15" i="3"/>
  <c r="R15" i="3"/>
  <c r="D17" i="2"/>
  <c r="R15" i="2"/>
  <c r="E26" i="2"/>
  <c r="M23" i="2"/>
  <c r="O24" i="3" l="1"/>
  <c r="O15" i="3"/>
  <c r="S14" i="2"/>
  <c r="O14" i="2" s="1"/>
  <c r="P15" i="2"/>
  <c r="S15" i="2"/>
  <c r="Q15" i="2"/>
  <c r="M24" i="2"/>
  <c r="D24" i="2"/>
  <c r="I24" i="2" s="1"/>
  <c r="H26" i="2"/>
  <c r="D26" i="2" s="1"/>
  <c r="O15" i="2" l="1"/>
  <c r="Q24" i="2"/>
  <c r="R24" i="2"/>
  <c r="S23" i="2"/>
  <c r="O23" i="2" s="1"/>
  <c r="P24" i="2"/>
  <c r="S24" i="2"/>
  <c r="O24" i="2" l="1"/>
</calcChain>
</file>

<file path=xl/sharedStrings.xml><?xml version="1.0" encoding="utf-8"?>
<sst xmlns="http://schemas.openxmlformats.org/spreadsheetml/2006/main" count="96" uniqueCount="31">
  <si>
    <t>№
п/п</t>
  </si>
  <si>
    <t>Группа потребителей</t>
  </si>
  <si>
    <t>всего</t>
  </si>
  <si>
    <t>ВН</t>
  </si>
  <si>
    <t>СН1</t>
  </si>
  <si>
    <t>СН11</t>
  </si>
  <si>
    <t>НН</t>
  </si>
  <si>
    <t>Объем полезного отпуска электроэнергии, млн. кВт·ч</t>
  </si>
  <si>
    <t>Заявленная (расчетная) мощность, тыс. кВт</t>
  </si>
  <si>
    <t>Число часов использования, час</t>
  </si>
  <si>
    <t>Базовые потребители</t>
  </si>
  <si>
    <t>Потребитель 1</t>
  </si>
  <si>
    <t>Потребитель 2</t>
  </si>
  <si>
    <t>…</t>
  </si>
  <si>
    <t>Население</t>
  </si>
  <si>
    <t>Прочие потребители</t>
  </si>
  <si>
    <t>3.1</t>
  </si>
  <si>
    <t>в том числе
Бюджетные потребители</t>
  </si>
  <si>
    <t>4</t>
  </si>
  <si>
    <t>Итого</t>
  </si>
  <si>
    <t>Таблица П1.6</t>
  </si>
  <si>
    <t>Структура полезного отпуска электрической энергии (мощности)</t>
  </si>
  <si>
    <t>по группам потребителей ЭСО</t>
  </si>
  <si>
    <t>Доля потребления на разных диапазонах напряжений, %</t>
  </si>
  <si>
    <t>ООО "АСЭП"</t>
  </si>
  <si>
    <t>Базовый период 2021 г.</t>
  </si>
  <si>
    <t>2023 г.</t>
  </si>
  <si>
    <t>Исполнительный директор</t>
  </si>
  <si>
    <t>М.А. Юсупов</t>
  </si>
  <si>
    <t>Базовый период 2022 г.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</si>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</sst>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49" fontId="5" fillId="0" borderId="0" applyBorder="0">
      <alignment vertical="top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6" fillId="0" borderId="11" xfId="1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7" zoomScaleNormal="100" zoomScaleSheetLayoutView="100" workbookViewId="0">
      <selection activeCell="P24" sqref="P24"/>
    </sheetView>
  </sheetViews>
  <sheetFormatPr defaultRowHeight="12.75" x14ac:dyDescent="0.2"/>
  <cols>
    <col min="1" max="1" width="4.85546875" style="2" customWidth="1"/>
    <col min="2" max="2" width="0.5703125" style="2" customWidth="1"/>
    <col min="3" max="3" width="23.28515625" style="2" customWidth="1"/>
    <col min="4" max="4" width="7.85546875" style="2" customWidth="1"/>
    <col min="5" max="5" width="6.85546875" style="2" customWidth="1"/>
    <col min="6" max="6" width="6.7109375" style="2" customWidth="1"/>
    <col min="7" max="7" width="7.5703125" style="2" customWidth="1"/>
    <col min="8" max="8" width="7.85546875" style="2" customWidth="1"/>
    <col min="9" max="9" width="7.5703125" style="2" customWidth="1"/>
    <col min="10" max="10" width="7.28515625" style="2" customWidth="1"/>
    <col min="11" max="11" width="7.140625" style="2" customWidth="1"/>
    <col min="12" max="12" width="8" style="2" customWidth="1"/>
    <col min="13" max="13" width="7.5703125" style="2" customWidth="1"/>
    <col min="14" max="14" width="9" style="2" customWidth="1"/>
    <col min="15" max="15" width="6.42578125" style="2" bestFit="1" customWidth="1"/>
    <col min="16" max="17" width="5.7109375" style="2" bestFit="1" customWidth="1"/>
    <col min="18" max="19" width="6.28515625" style="2" customWidth="1"/>
    <col min="20" max="16384" width="9.140625" style="2"/>
  </cols>
  <sheetData>
    <row r="1" spans="1:23" x14ac:dyDescent="0.2">
      <c r="A1" s="1" t="s">
        <v>24</v>
      </c>
      <c r="S1" s="6" t="s">
        <v>20</v>
      </c>
    </row>
    <row r="3" spans="1:23" x14ac:dyDescent="0.2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3" x14ac:dyDescent="0.2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23" ht="59.25" customHeight="1" x14ac:dyDescent="0.2">
      <c r="A6" s="23" t="s">
        <v>0</v>
      </c>
      <c r="B6" s="25" t="s">
        <v>1</v>
      </c>
      <c r="C6" s="26"/>
      <c r="D6" s="29" t="s">
        <v>7</v>
      </c>
      <c r="E6" s="30"/>
      <c r="F6" s="30"/>
      <c r="G6" s="30"/>
      <c r="H6" s="31"/>
      <c r="I6" s="29" t="s">
        <v>8</v>
      </c>
      <c r="J6" s="30"/>
      <c r="K6" s="30"/>
      <c r="L6" s="30"/>
      <c r="M6" s="31"/>
      <c r="N6" s="23" t="s">
        <v>9</v>
      </c>
      <c r="O6" s="29" t="s">
        <v>23</v>
      </c>
      <c r="P6" s="30"/>
      <c r="Q6" s="30"/>
      <c r="R6" s="30"/>
      <c r="S6" s="31"/>
    </row>
    <row r="7" spans="1:23" x14ac:dyDescent="0.2">
      <c r="A7" s="24"/>
      <c r="B7" s="27"/>
      <c r="C7" s="28"/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6</v>
      </c>
      <c r="N7" s="24"/>
      <c r="O7" s="8" t="s">
        <v>2</v>
      </c>
      <c r="P7" s="8" t="s">
        <v>3</v>
      </c>
      <c r="Q7" s="8" t="s">
        <v>4</v>
      </c>
      <c r="R7" s="8" t="s">
        <v>5</v>
      </c>
      <c r="S7" s="8" t="s">
        <v>6</v>
      </c>
    </row>
    <row r="8" spans="1:23" x14ac:dyDescent="0.2">
      <c r="A8" s="8">
        <v>1</v>
      </c>
      <c r="B8" s="18">
        <v>2</v>
      </c>
      <c r="C8" s="19"/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</row>
    <row r="9" spans="1:23" x14ac:dyDescent="0.2">
      <c r="A9" s="18" t="s">
        <v>25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</row>
    <row r="10" spans="1:23" x14ac:dyDescent="0.2">
      <c r="A10" s="3">
        <v>1</v>
      </c>
      <c r="B10" s="4"/>
      <c r="C10" s="5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3" x14ac:dyDescent="0.2">
      <c r="A11" s="3"/>
      <c r="B11" s="4"/>
      <c r="C11" s="5" t="s">
        <v>11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3" x14ac:dyDescent="0.2">
      <c r="A12" s="3"/>
      <c r="B12" s="4"/>
      <c r="C12" s="5" t="s">
        <v>12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3" x14ac:dyDescent="0.2">
      <c r="A13" s="3"/>
      <c r="B13" s="4"/>
      <c r="C13" s="5" t="s">
        <v>13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3" ht="15.75" x14ac:dyDescent="0.2">
      <c r="A14" s="3">
        <v>2</v>
      </c>
      <c r="B14" s="4"/>
      <c r="C14" s="5" t="s">
        <v>14</v>
      </c>
      <c r="D14" s="11">
        <f>E14+F14+G14+H14</f>
        <v>118.42355999999999</v>
      </c>
      <c r="E14" s="11"/>
      <c r="F14" s="11"/>
      <c r="G14" s="11"/>
      <c r="H14" s="11">
        <v>118.42355999999999</v>
      </c>
      <c r="I14" s="12">
        <f>D14*1000/N14</f>
        <v>15.802449959967975</v>
      </c>
      <c r="J14" s="11"/>
      <c r="K14" s="11"/>
      <c r="L14" s="11"/>
      <c r="M14" s="11">
        <f>H14*1000/N14</f>
        <v>15.802449959967975</v>
      </c>
      <c r="N14" s="13">
        <v>7494</v>
      </c>
      <c r="O14" s="11">
        <f>P14+Q14+R14+S14</f>
        <v>53.153417282267853</v>
      </c>
      <c r="P14" s="14"/>
      <c r="Q14" s="14"/>
      <c r="R14" s="14"/>
      <c r="S14" s="14">
        <f>H14*100/D17</f>
        <v>53.153417282267853</v>
      </c>
      <c r="W14" s="10"/>
    </row>
    <row r="15" spans="1:23" x14ac:dyDescent="0.2">
      <c r="A15" s="3">
        <v>3</v>
      </c>
      <c r="B15" s="4"/>
      <c r="C15" s="5" t="s">
        <v>15</v>
      </c>
      <c r="D15" s="11">
        <f>E15+F15+G15+H15</f>
        <v>104.37219999999999</v>
      </c>
      <c r="E15" s="11">
        <v>2.6774499999999999</v>
      </c>
      <c r="F15" s="11">
        <v>1.7526200000000001</v>
      </c>
      <c r="G15" s="11">
        <v>68.868129999999994</v>
      </c>
      <c r="H15" s="11">
        <v>31.074000000000002</v>
      </c>
      <c r="I15" s="12">
        <f>D15*1000/N15</f>
        <v>13.92743528155858</v>
      </c>
      <c r="J15" s="12">
        <f>E15*1000/N15</f>
        <v>0.35727915665866022</v>
      </c>
      <c r="K15" s="12">
        <f>F15*1000/N15</f>
        <v>0.23386976247664801</v>
      </c>
      <c r="L15" s="12">
        <f>G15*1000/N15</f>
        <v>9.1897691486522533</v>
      </c>
      <c r="M15" s="12">
        <f>H15*1000/N15</f>
        <v>4.1465172137710171</v>
      </c>
      <c r="N15" s="13">
        <v>7494</v>
      </c>
      <c r="O15" s="11">
        <f>P15+Q15+R15+S15</f>
        <v>46.846582717732161</v>
      </c>
      <c r="P15" s="14">
        <f>E15*100/D17</f>
        <v>1.2017508771262075</v>
      </c>
      <c r="Q15" s="14">
        <f>F15*100/D17</f>
        <v>0.78664872257892171</v>
      </c>
      <c r="R15" s="14">
        <f>G15*100/D17</f>
        <v>30.910879991612049</v>
      </c>
      <c r="S15" s="14">
        <f>H15*100/D17</f>
        <v>13.947303126414976</v>
      </c>
    </row>
    <row r="16" spans="1:23" ht="25.5" x14ac:dyDescent="0.2">
      <c r="A16" s="3" t="s">
        <v>16</v>
      </c>
      <c r="B16" s="4"/>
      <c r="C16" s="5" t="s">
        <v>17</v>
      </c>
      <c r="D16" s="11"/>
      <c r="E16" s="11"/>
      <c r="F16" s="11"/>
      <c r="G16" s="11"/>
      <c r="H16" s="11"/>
      <c r="I16" s="12"/>
      <c r="J16" s="12"/>
      <c r="K16" s="12"/>
      <c r="L16" s="12"/>
      <c r="M16" s="12"/>
      <c r="N16" s="13"/>
      <c r="O16" s="14"/>
      <c r="P16" s="14"/>
      <c r="Q16" s="14"/>
      <c r="R16" s="14"/>
      <c r="S16" s="14"/>
      <c r="U16" s="15"/>
    </row>
    <row r="17" spans="1:21" x14ac:dyDescent="0.2">
      <c r="A17" s="3" t="s">
        <v>18</v>
      </c>
      <c r="B17" s="4"/>
      <c r="C17" s="5" t="s">
        <v>19</v>
      </c>
      <c r="D17" s="11">
        <f>E17+F17+G17+H17</f>
        <v>222.79575999999997</v>
      </c>
      <c r="E17" s="11">
        <f>E15</f>
        <v>2.6774499999999999</v>
      </c>
      <c r="F17" s="11">
        <f t="shared" ref="F17:G17" si="0">F15</f>
        <v>1.7526200000000001</v>
      </c>
      <c r="G17" s="11">
        <f t="shared" si="0"/>
        <v>68.868129999999994</v>
      </c>
      <c r="H17" s="11">
        <f>H15+H14</f>
        <v>149.49755999999999</v>
      </c>
      <c r="I17" s="12"/>
      <c r="J17" s="12"/>
      <c r="K17" s="12"/>
      <c r="L17" s="12"/>
      <c r="M17" s="12"/>
      <c r="N17" s="16"/>
      <c r="O17" s="14"/>
      <c r="P17" s="14"/>
      <c r="Q17" s="14"/>
      <c r="R17" s="14"/>
      <c r="S17" s="14"/>
      <c r="U17" s="15"/>
    </row>
    <row r="18" spans="1:21" x14ac:dyDescent="0.2">
      <c r="A18" s="21" t="s">
        <v>26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21" x14ac:dyDescent="0.2">
      <c r="A19" s="3">
        <v>1</v>
      </c>
      <c r="B19" s="4"/>
      <c r="C19" s="5" t="s">
        <v>10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21" x14ac:dyDescent="0.2">
      <c r="A20" s="3"/>
      <c r="B20" s="4"/>
      <c r="C20" s="5" t="s">
        <v>11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21" x14ac:dyDescent="0.2">
      <c r="A21" s="3"/>
      <c r="B21" s="4"/>
      <c r="C21" s="5" t="s">
        <v>12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1" x14ac:dyDescent="0.2">
      <c r="A22" s="3"/>
      <c r="B22" s="4"/>
      <c r="C22" s="5" t="s">
        <v>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U22" s="7"/>
    </row>
    <row r="23" spans="1:21" x14ac:dyDescent="0.2">
      <c r="A23" s="3">
        <v>2</v>
      </c>
      <c r="B23" s="4"/>
      <c r="C23" s="5" t="s">
        <v>14</v>
      </c>
      <c r="D23" s="11">
        <f>E23+F23+G23+H23</f>
        <v>113.15600000000001</v>
      </c>
      <c r="E23" s="11"/>
      <c r="F23" s="11"/>
      <c r="G23" s="11"/>
      <c r="H23" s="11">
        <v>113.15600000000001</v>
      </c>
      <c r="I23" s="12">
        <f>D23*1000/N23</f>
        <v>15.099546303709634</v>
      </c>
      <c r="J23" s="11"/>
      <c r="K23" s="11"/>
      <c r="L23" s="11"/>
      <c r="M23" s="11">
        <f>H23*1000/N23</f>
        <v>15.099546303709634</v>
      </c>
      <c r="N23" s="13">
        <v>7494</v>
      </c>
      <c r="O23" s="11">
        <f>P23+Q23+R23+S23</f>
        <v>56.573756968227386</v>
      </c>
      <c r="P23" s="14"/>
      <c r="Q23" s="14"/>
      <c r="R23" s="14"/>
      <c r="S23" s="14">
        <f>H23*100/D26</f>
        <v>56.573756968227386</v>
      </c>
    </row>
    <row r="24" spans="1:21" x14ac:dyDescent="0.2">
      <c r="A24" s="3">
        <v>3</v>
      </c>
      <c r="B24" s="4"/>
      <c r="C24" s="5" t="s">
        <v>15</v>
      </c>
      <c r="D24" s="11">
        <f>E24+F24+G24+H24</f>
        <v>86.859000000000009</v>
      </c>
      <c r="E24" s="11">
        <v>2.661</v>
      </c>
      <c r="F24" s="11">
        <v>1.9019999999999999</v>
      </c>
      <c r="G24" s="11">
        <v>52.215000000000003</v>
      </c>
      <c r="H24" s="11">
        <v>30.081</v>
      </c>
      <c r="I24" s="12">
        <f>D24*1000/N24</f>
        <v>11.590472377902325</v>
      </c>
      <c r="J24" s="12">
        <f>E24*1000/N24</f>
        <v>0.35508406725380304</v>
      </c>
      <c r="K24" s="12">
        <f>F24*1000/N24</f>
        <v>0.25380304243394713</v>
      </c>
      <c r="L24" s="12">
        <f>G24*1000/N24</f>
        <v>6.967574059247398</v>
      </c>
      <c r="M24" s="12">
        <f>H24*1000/N24</f>
        <v>4.0140112089671733</v>
      </c>
      <c r="N24" s="13">
        <v>7494</v>
      </c>
      <c r="O24" s="11">
        <f>P24+Q24+R24+S24</f>
        <v>43.426243031772621</v>
      </c>
      <c r="P24" s="14">
        <f>E24*100/D26</f>
        <v>1.3304002199835014</v>
      </c>
      <c r="Q24" s="14">
        <f>F24*100/D26</f>
        <v>0.95092868034897382</v>
      </c>
      <c r="R24" s="14">
        <f>G24*100/D26</f>
        <v>26.105542084343675</v>
      </c>
      <c r="S24" s="14">
        <f>H24*100/D26</f>
        <v>15.039372047096469</v>
      </c>
    </row>
    <row r="25" spans="1:21" ht="25.5" x14ac:dyDescent="0.2">
      <c r="A25" s="3" t="s">
        <v>16</v>
      </c>
      <c r="B25" s="4"/>
      <c r="C25" s="5" t="s">
        <v>17</v>
      </c>
      <c r="D25" s="11"/>
      <c r="E25" s="11"/>
      <c r="F25" s="11"/>
      <c r="G25" s="11"/>
      <c r="H25" s="11"/>
      <c r="I25" s="12"/>
      <c r="J25" s="12"/>
      <c r="K25" s="12"/>
      <c r="L25" s="12"/>
      <c r="M25" s="12"/>
      <c r="N25" s="17"/>
      <c r="O25" s="14"/>
      <c r="P25" s="14"/>
      <c r="Q25" s="14"/>
      <c r="R25" s="14"/>
      <c r="S25" s="14"/>
    </row>
    <row r="26" spans="1:21" x14ac:dyDescent="0.2">
      <c r="A26" s="3" t="s">
        <v>18</v>
      </c>
      <c r="B26" s="4"/>
      <c r="C26" s="5" t="s">
        <v>19</v>
      </c>
      <c r="D26" s="11">
        <f>E26+F26+G26+H26</f>
        <v>200.01499999999999</v>
      </c>
      <c r="E26" s="11">
        <f>E19+E23+E24</f>
        <v>2.661</v>
      </c>
      <c r="F26" s="11">
        <f t="shared" ref="F26:G26" si="1">F19+F23+F24</f>
        <v>1.9019999999999999</v>
      </c>
      <c r="G26" s="11">
        <f t="shared" si="1"/>
        <v>52.215000000000003</v>
      </c>
      <c r="H26" s="11">
        <f>H19+H23+H24</f>
        <v>143.23699999999999</v>
      </c>
      <c r="I26" s="12"/>
      <c r="J26" s="12"/>
      <c r="K26" s="12"/>
      <c r="L26" s="12"/>
      <c r="M26" s="12"/>
      <c r="N26" s="16"/>
      <c r="O26" s="14"/>
      <c r="P26" s="14"/>
      <c r="Q26" s="14"/>
      <c r="R26" s="14"/>
      <c r="S26" s="14"/>
    </row>
    <row r="28" spans="1:21" x14ac:dyDescent="0.2">
      <c r="H28" s="7"/>
    </row>
    <row r="29" spans="1:21" x14ac:dyDescent="0.2">
      <c r="H29" s="7"/>
    </row>
    <row r="32" spans="1:21" x14ac:dyDescent="0.2">
      <c r="A32" s="2" t="s">
        <v>27</v>
      </c>
      <c r="S32" s="6" t="s">
        <v>28</v>
      </c>
    </row>
  </sheetData>
  <mergeCells count="11">
    <mergeCell ref="B8:C8"/>
    <mergeCell ref="A9:S9"/>
    <mergeCell ref="A18:S18"/>
    <mergeCell ref="A3:S3"/>
    <mergeCell ref="A4:S4"/>
    <mergeCell ref="A6:A7"/>
    <mergeCell ref="B6:C7"/>
    <mergeCell ref="D6:H6"/>
    <mergeCell ref="I6:M6"/>
    <mergeCell ref="N6:N7"/>
    <mergeCell ref="O6:S6"/>
  </mergeCells>
  <pageMargins left="0.62992125984251968" right="0.31496062992125984" top="0.51181102362204722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zoomScaleSheetLayoutView="100" workbookViewId="0">
      <selection activeCell="E32" sqref="E32"/>
    </sheetView>
  </sheetViews>
  <sheetFormatPr defaultRowHeight="12.75" x14ac:dyDescent="0.2"/>
  <cols>
    <col min="1" max="1" width="4.85546875" style="2" customWidth="1"/>
    <col min="2" max="2" width="0.5703125" style="2" customWidth="1"/>
    <col min="3" max="3" width="23.28515625" style="2" customWidth="1"/>
    <col min="4" max="4" width="7.85546875" style="2" customWidth="1"/>
    <col min="5" max="5" width="6.85546875" style="2" customWidth="1"/>
    <col min="6" max="6" width="6.7109375" style="2" customWidth="1"/>
    <col min="7" max="7" width="7.5703125" style="2" customWidth="1"/>
    <col min="8" max="8" width="7.85546875" style="2" customWidth="1"/>
    <col min="9" max="9" width="7.5703125" style="2" customWidth="1"/>
    <col min="10" max="10" width="7.28515625" style="2" customWidth="1"/>
    <col min="11" max="11" width="7.140625" style="2" customWidth="1"/>
    <col min="12" max="12" width="8" style="2" customWidth="1"/>
    <col min="13" max="13" width="7.5703125" style="2" customWidth="1"/>
    <col min="14" max="14" width="9" style="2" customWidth="1"/>
    <col min="15" max="15" width="6.42578125" style="2" bestFit="1" customWidth="1"/>
    <col min="16" max="17" width="5.7109375" style="2" bestFit="1" customWidth="1"/>
    <col min="18" max="19" width="6.28515625" style="2" customWidth="1"/>
    <col min="20" max="16384" width="9.140625" style="2"/>
  </cols>
  <sheetData>
    <row r="1" spans="1:23" x14ac:dyDescent="0.2">
      <c r="A1" s="1" t="s">
        <v>24</v>
      </c>
      <c r="S1" s="6" t="s">
        <v>20</v>
      </c>
    </row>
    <row r="3" spans="1:23" x14ac:dyDescent="0.2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3" x14ac:dyDescent="0.2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23" ht="59.25" customHeight="1" x14ac:dyDescent="0.2">
      <c r="A6" s="23" t="s">
        <v>0</v>
      </c>
      <c r="B6" s="25" t="s">
        <v>1</v>
      </c>
      <c r="C6" s="26"/>
      <c r="D6" s="29" t="s">
        <v>7</v>
      </c>
      <c r="E6" s="30"/>
      <c r="F6" s="30"/>
      <c r="G6" s="30"/>
      <c r="H6" s="31"/>
      <c r="I6" s="29" t="s">
        <v>8</v>
      </c>
      <c r="J6" s="30"/>
      <c r="K6" s="30"/>
      <c r="L6" s="30"/>
      <c r="M6" s="31"/>
      <c r="N6" s="23" t="s">
        <v>9</v>
      </c>
      <c r="O6" s="29" t="s">
        <v>23</v>
      </c>
      <c r="P6" s="30"/>
      <c r="Q6" s="30"/>
      <c r="R6" s="30"/>
      <c r="S6" s="31"/>
    </row>
    <row r="7" spans="1:23" x14ac:dyDescent="0.2">
      <c r="A7" s="24"/>
      <c r="B7" s="27"/>
      <c r="C7" s="28"/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6</v>
      </c>
      <c r="N7" s="24"/>
      <c r="O7" s="8" t="s">
        <v>2</v>
      </c>
      <c r="P7" s="8" t="s">
        <v>3</v>
      </c>
      <c r="Q7" s="8" t="s">
        <v>4</v>
      </c>
      <c r="R7" s="8" t="s">
        <v>5</v>
      </c>
      <c r="S7" s="8" t="s">
        <v>6</v>
      </c>
    </row>
    <row r="8" spans="1:23" x14ac:dyDescent="0.2">
      <c r="A8" s="8">
        <v>1</v>
      </c>
      <c r="B8" s="18">
        <v>2</v>
      </c>
      <c r="C8" s="19"/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</row>
    <row r="9" spans="1:23" x14ac:dyDescent="0.2">
      <c r="A9" s="18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</row>
    <row r="10" spans="1:23" x14ac:dyDescent="0.2">
      <c r="A10" s="3">
        <v>1</v>
      </c>
      <c r="B10" s="4"/>
      <c r="C10" s="5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3" x14ac:dyDescent="0.2">
      <c r="A11" s="3"/>
      <c r="B11" s="4"/>
      <c r="C11" s="5" t="s">
        <v>11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3" x14ac:dyDescent="0.2">
      <c r="A12" s="3"/>
      <c r="B12" s="4"/>
      <c r="C12" s="5" t="s">
        <v>12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3" x14ac:dyDescent="0.2">
      <c r="A13" s="3"/>
      <c r="B13" s="4"/>
      <c r="C13" s="5" t="s">
        <v>13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3" ht="15.75" x14ac:dyDescent="0.2">
      <c r="A14" s="3">
        <v>2</v>
      </c>
      <c r="B14" s="4"/>
      <c r="C14" s="5" t="s">
        <v>14</v>
      </c>
      <c r="D14" s="11">
        <f>E14+F14+G14+H14</f>
        <v>107.658</v>
      </c>
      <c r="E14" s="11"/>
      <c r="F14" s="11"/>
      <c r="G14" s="11"/>
      <c r="H14" s="11">
        <v>107.658</v>
      </c>
      <c r="I14" s="12">
        <f>D14*1000/N14</f>
        <v>14.356697071531444</v>
      </c>
      <c r="J14" s="11"/>
      <c r="K14" s="11"/>
      <c r="L14" s="11"/>
      <c r="M14" s="11">
        <f>H14*1000/N14</f>
        <v>14.356697071531444</v>
      </c>
      <c r="N14" s="13">
        <v>7498.8</v>
      </c>
      <c r="O14" s="11">
        <f>P14+Q14+R14+S14</f>
        <v>57.74931204840604</v>
      </c>
      <c r="P14" s="14"/>
      <c r="Q14" s="14"/>
      <c r="R14" s="14"/>
      <c r="S14" s="14">
        <f>H14*100/D17</f>
        <v>57.74931204840604</v>
      </c>
      <c r="W14" s="10"/>
    </row>
    <row r="15" spans="1:23" x14ac:dyDescent="0.2">
      <c r="A15" s="3">
        <v>3</v>
      </c>
      <c r="B15" s="4"/>
      <c r="C15" s="5" t="s">
        <v>15</v>
      </c>
      <c r="D15" s="11">
        <f>E15+F15+G15+H15</f>
        <v>78.765000000000001</v>
      </c>
      <c r="E15" s="11">
        <v>2.41</v>
      </c>
      <c r="F15" s="11">
        <v>1.732</v>
      </c>
      <c r="G15" s="11">
        <v>43.225999999999999</v>
      </c>
      <c r="H15" s="11">
        <v>31.396999999999998</v>
      </c>
      <c r="I15" s="12">
        <f>D15*1000/N15</f>
        <v>10.503680588894223</v>
      </c>
      <c r="J15" s="12">
        <f>E15*1000/N15</f>
        <v>0.32138475489411639</v>
      </c>
      <c r="K15" s="12">
        <f>F15*1000/N15</f>
        <v>0.23097028857950605</v>
      </c>
      <c r="L15" s="12">
        <f>G15*1000/N15</f>
        <v>5.7643889689016907</v>
      </c>
      <c r="M15" s="12">
        <f>H15*1000/N15</f>
        <v>4.1869365765189093</v>
      </c>
      <c r="N15" s="13">
        <v>7498.8</v>
      </c>
      <c r="O15" s="11">
        <f>P15+Q15+R15+S15</f>
        <v>42.250687951593953</v>
      </c>
      <c r="P15" s="14">
        <f>E15*100/D17</f>
        <v>1.2927589406886488</v>
      </c>
      <c r="Q15" s="14">
        <f>F15*100/D17</f>
        <v>0.92906991090155178</v>
      </c>
      <c r="R15" s="14">
        <f>G15*100/D17</f>
        <v>23.187053099671179</v>
      </c>
      <c r="S15" s="14">
        <f>H15*100/D17</f>
        <v>16.841806000332575</v>
      </c>
    </row>
    <row r="16" spans="1:23" ht="25.5" x14ac:dyDescent="0.2">
      <c r="A16" s="3" t="s">
        <v>16</v>
      </c>
      <c r="B16" s="4"/>
      <c r="C16" s="5" t="s">
        <v>17</v>
      </c>
      <c r="D16" s="11"/>
      <c r="E16" s="11"/>
      <c r="F16" s="11"/>
      <c r="G16" s="11"/>
      <c r="H16" s="11"/>
      <c r="I16" s="12"/>
      <c r="J16" s="12"/>
      <c r="K16" s="12"/>
      <c r="L16" s="12"/>
      <c r="M16" s="12"/>
      <c r="N16" s="13"/>
      <c r="O16" s="14"/>
      <c r="P16" s="14"/>
      <c r="Q16" s="14"/>
      <c r="R16" s="14"/>
      <c r="S16" s="14"/>
      <c r="U16" s="15"/>
    </row>
    <row r="17" spans="1:21" x14ac:dyDescent="0.2">
      <c r="A17" s="3" t="s">
        <v>18</v>
      </c>
      <c r="B17" s="4"/>
      <c r="C17" s="5" t="s">
        <v>19</v>
      </c>
      <c r="D17" s="11">
        <f>E17+F17+G17+H17</f>
        <v>186.423</v>
      </c>
      <c r="E17" s="11">
        <f>E15</f>
        <v>2.41</v>
      </c>
      <c r="F17" s="11">
        <f t="shared" ref="F17:G17" si="0">F15</f>
        <v>1.732</v>
      </c>
      <c r="G17" s="11">
        <f t="shared" si="0"/>
        <v>43.225999999999999</v>
      </c>
      <c r="H17" s="11">
        <f>H15+H14</f>
        <v>139.05500000000001</v>
      </c>
      <c r="I17" s="12"/>
      <c r="J17" s="12"/>
      <c r="K17" s="12"/>
      <c r="L17" s="12"/>
      <c r="M17" s="12"/>
      <c r="N17" s="16"/>
      <c r="O17" s="14"/>
      <c r="P17" s="14"/>
      <c r="Q17" s="14"/>
      <c r="R17" s="14"/>
      <c r="S17" s="14"/>
      <c r="U17" s="15"/>
    </row>
    <row r="18" spans="1:21" x14ac:dyDescent="0.2">
      <c r="A18" s="21" t="s">
        <v>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21" x14ac:dyDescent="0.2">
      <c r="A19" s="3">
        <v>1</v>
      </c>
      <c r="B19" s="4"/>
      <c r="C19" s="5" t="s">
        <v>10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21" x14ac:dyDescent="0.2">
      <c r="A20" s="3"/>
      <c r="B20" s="4"/>
      <c r="C20" s="5" t="s">
        <v>11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21" x14ac:dyDescent="0.2">
      <c r="A21" s="3"/>
      <c r="B21" s="4"/>
      <c r="C21" s="5" t="s">
        <v>12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1" x14ac:dyDescent="0.2">
      <c r="A22" s="3"/>
      <c r="B22" s="4"/>
      <c r="C22" s="5" t="s">
        <v>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U22" s="7"/>
    </row>
    <row r="23" spans="1:21" x14ac:dyDescent="0.2">
      <c r="A23" s="3">
        <v>2</v>
      </c>
      <c r="B23" s="4"/>
      <c r="C23" s="5" t="s">
        <v>14</v>
      </c>
      <c r="D23" s="11">
        <f>E23+F23+G23+H23</f>
        <v>113.893</v>
      </c>
      <c r="E23" s="11"/>
      <c r="F23" s="11"/>
      <c r="G23" s="11"/>
      <c r="H23" s="11">
        <v>113.893</v>
      </c>
      <c r="I23" s="12">
        <f>D23*1000/N23</f>
        <v>15.188163439483651</v>
      </c>
      <c r="J23" s="11"/>
      <c r="K23" s="11"/>
      <c r="L23" s="11"/>
      <c r="M23" s="11">
        <f>H23*1000/N23</f>
        <v>15.188163439483651</v>
      </c>
      <c r="N23" s="13">
        <v>7498.8</v>
      </c>
      <c r="O23" s="11">
        <f>P23+Q23+R23+S23</f>
        <v>59.250762139609414</v>
      </c>
      <c r="P23" s="14"/>
      <c r="Q23" s="14"/>
      <c r="R23" s="14"/>
      <c r="S23" s="14">
        <f>H23*100/D26</f>
        <v>59.250762139609414</v>
      </c>
    </row>
    <row r="24" spans="1:21" x14ac:dyDescent="0.2">
      <c r="A24" s="3">
        <v>3</v>
      </c>
      <c r="B24" s="4"/>
      <c r="C24" s="5" t="s">
        <v>15</v>
      </c>
      <c r="D24" s="11">
        <f>E24+F24+G24+H24</f>
        <v>78.328999999999994</v>
      </c>
      <c r="E24" s="11">
        <v>2.39</v>
      </c>
      <c r="F24" s="11">
        <v>1.702</v>
      </c>
      <c r="G24" s="11">
        <v>43.155999999999999</v>
      </c>
      <c r="H24" s="11">
        <v>31.081</v>
      </c>
      <c r="I24" s="12">
        <f>D24*1000/N24</f>
        <v>10.445537952739105</v>
      </c>
      <c r="J24" s="12">
        <f>E24*1000/N24</f>
        <v>0.31871766149250547</v>
      </c>
      <c r="K24" s="12">
        <f>F24*1000/N24</f>
        <v>0.22696964847708967</v>
      </c>
      <c r="L24" s="12">
        <f>G24*1000/N24</f>
        <v>5.7550541419960526</v>
      </c>
      <c r="M24" s="12">
        <f>H24*1000/N24</f>
        <v>4.1447965007734568</v>
      </c>
      <c r="N24" s="13">
        <v>7498.8</v>
      </c>
      <c r="O24" s="11">
        <f>P24+Q24+R24+S24</f>
        <v>40.749237860390593</v>
      </c>
      <c r="P24" s="14">
        <f>E24*100/D26</f>
        <v>1.2433540385595823</v>
      </c>
      <c r="Q24" s="14">
        <f>F24*100/D26</f>
        <v>0.88543454963531754</v>
      </c>
      <c r="R24" s="14">
        <f>G24*100/D26</f>
        <v>22.451124220952856</v>
      </c>
      <c r="S24" s="14">
        <f>H24*100/D26</f>
        <v>16.169325051242836</v>
      </c>
    </row>
    <row r="25" spans="1:21" ht="25.5" x14ac:dyDescent="0.2">
      <c r="A25" s="3" t="s">
        <v>16</v>
      </c>
      <c r="B25" s="4"/>
      <c r="C25" s="5" t="s">
        <v>17</v>
      </c>
      <c r="D25" s="11"/>
      <c r="E25" s="11"/>
      <c r="F25" s="11"/>
      <c r="G25" s="11"/>
      <c r="H25" s="11"/>
      <c r="I25" s="12"/>
      <c r="J25" s="12"/>
      <c r="K25" s="12"/>
      <c r="L25" s="12"/>
      <c r="M25" s="12"/>
      <c r="N25" s="17"/>
      <c r="O25" s="14"/>
      <c r="P25" s="14"/>
      <c r="Q25" s="14"/>
      <c r="R25" s="14"/>
      <c r="S25" s="14"/>
    </row>
    <row r="26" spans="1:21" x14ac:dyDescent="0.2">
      <c r="A26" s="3" t="s">
        <v>18</v>
      </c>
      <c r="B26" s="4"/>
      <c r="C26" s="5" t="s">
        <v>19</v>
      </c>
      <c r="D26" s="11">
        <f>E26+F26+G26+H26</f>
        <v>192.22199999999998</v>
      </c>
      <c r="E26" s="11">
        <f>E19+E23+E24</f>
        <v>2.39</v>
      </c>
      <c r="F26" s="11">
        <f t="shared" ref="F26:G26" si="1">F19+F23+F24</f>
        <v>1.702</v>
      </c>
      <c r="G26" s="11">
        <f t="shared" si="1"/>
        <v>43.155999999999999</v>
      </c>
      <c r="H26" s="11">
        <f>H19+H23+H24</f>
        <v>144.97399999999999</v>
      </c>
      <c r="I26" s="12"/>
      <c r="J26" s="12"/>
      <c r="K26" s="12"/>
      <c r="L26" s="12"/>
      <c r="M26" s="12"/>
      <c r="N26" s="16"/>
      <c r="O26" s="14"/>
      <c r="P26" s="14"/>
      <c r="Q26" s="14"/>
      <c r="R26" s="14"/>
      <c r="S26" s="14"/>
    </row>
    <row r="28" spans="1:21" x14ac:dyDescent="0.2">
      <c r="H28" s="7"/>
    </row>
    <row r="29" spans="1:21" x14ac:dyDescent="0.2">
      <c r="H29" s="7"/>
    </row>
    <row r="30" spans="1:21" x14ac:dyDescent="0.2">
      <c r="D30" s="7"/>
    </row>
    <row r="32" spans="1:21" x14ac:dyDescent="0.2">
      <c r="D32" s="7"/>
      <c r="S32" s="6"/>
    </row>
    <row r="34" spans="4:4" x14ac:dyDescent="0.2">
      <c r="D34" s="7"/>
    </row>
    <row r="36" spans="4:4" x14ac:dyDescent="0.2">
      <c r="D36" s="7"/>
    </row>
  </sheetData>
  <mergeCells count="11">
    <mergeCell ref="B8:C8"/>
    <mergeCell ref="A9:S9"/>
    <mergeCell ref="A18:S18"/>
    <mergeCell ref="A3:S3"/>
    <mergeCell ref="A4:S4"/>
    <mergeCell ref="A6:A7"/>
    <mergeCell ref="B6:C7"/>
    <mergeCell ref="D6:H6"/>
    <mergeCell ref="I6:M6"/>
    <mergeCell ref="N6:N7"/>
    <mergeCell ref="O6:S6"/>
  </mergeCells>
  <pageMargins left="0.62992125984251968" right="0.31496062992125984" top="0.51181102362204722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стр.1(2021-2023)</vt:lpstr>
      <vt:lpstr>стр.1 (2022-2024)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Prof-RomanovaAA</dc:creator>
  <cp:lastModifiedBy>Афанасова</cp:lastModifiedBy>
  <cp:lastPrinted>2020-04-30T09:23:06Z</cp:lastPrinted>
  <dcterms:created xsi:type="dcterms:W3CDTF">2007-09-06T07:39:19Z</dcterms:created>
  <dcterms:modified xsi:type="dcterms:W3CDTF">2023-04-25T09:17:01Z</dcterms:modified>
</cp:coreProperties>
</file>